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  <sheet name="Πινακάς 8" sheetId="2" r:id="rId2"/>
  </sheets>
  <definedNames>
    <definedName name="_xlnm.Print_Area" localSheetId="0">'Πίνακας 7'!$A$1:$U$30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<sst xmlns="http://schemas.openxmlformats.org/spreadsheetml/2006/main" count="112" uniqueCount="34">
  <si>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</si>
  <si>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</si>
  <si>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</si>
  <si>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</si>
  <si>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</si>
  <si>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</si>
  <si>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</si>
  <si>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</si>
  <si>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</si>
  <si>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</si>
  <si>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</si>
  <si>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</si>
  <si>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</si>
  <si>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</si>
  <si>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</si>
  <si>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</si>
  <si>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</si>
  <si>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</si>
  <si>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</si>
  <si>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</si>
  <si>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</si>
  <si>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</si>
  <si>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</si>
  <si>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</si>
  <si>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</si>
  <si>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</si>
  <si>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</si>
  <si>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Μεταβολή 2010-2011</t>
  </si>
  <si>
    <t>58R</t>
  </si>
  <si>
    <t>53R</t>
  </si>
  <si>
    <t>Τριτοβάθμια Εκπαίδ.</t>
  </si>
  <si>
    <t>ΠΙΝΑΚΑΣ 7: ΕΓΓΕΓΡΑΜΜΕΝΗ ΑΝΕΡΓΙΑ ΚΑΤΑ ΗΛΙΚΙΑ ΚΑΙ ΔΙΑΡΚΕΙΑ ΚΑΤΑ ΤΟΝ ΝΟΕΜΒΡΙΟ ΤΟΥ 2011</t>
  </si>
  <si>
    <t>ΠΙΝΑΚΑΣ 8: ΕΓΓΕΓΡΑΜΜΕΝΗ ΑΝΕΡΓΙΑ ΚΑΤΑ ΗΛΙΚΙΑ ΚΑΙ ΜΟΡΦΩΤΙΚΟ ΕΠΙΠΕΔΟ ΚΑΤΑ ΤΟΝ ΝΟΕΜΒΡΙΟ ΤΟΥ 2011</t>
  </si>
  <si>
    <t>Νοέμβριος 2010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</si>
</sst>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5.75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4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192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1" fillId="33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6" fillId="0" borderId="1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left"/>
    </xf>
    <xf numFmtId="192" fontId="1" fillId="0" borderId="0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92" fontId="0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Νοέμβριο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7'!$AH$4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7'!$AI$3:$AQ$3</c:f>
              <c:strCache/>
            </c:strRef>
          </c:cat>
          <c:val>
            <c:numRef>
              <c:f>'Πίνακας 7'!$AI$4:$AQ$4</c:f>
              <c:numCache/>
            </c:numRef>
          </c:val>
        </c:ser>
        <c:ser>
          <c:idx val="1"/>
          <c:order val="1"/>
          <c:tx>
            <c:strRef>
              <c:f>'Πίνακας 7'!$AH$5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7'!$AI$3:$AQ$3</c:f>
              <c:strCache/>
            </c:strRef>
          </c:cat>
          <c:val>
            <c:numRef>
              <c:f>'Πίνακας 7'!$AI$5:$AQ$5</c:f>
              <c:numCache/>
            </c:numRef>
          </c:val>
        </c:ser>
        <c:ser>
          <c:idx val="2"/>
          <c:order val="2"/>
          <c:tx>
            <c:strRef>
              <c:f>'Πίνακας 7'!$AH$6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7'!$AI$3:$AQ$3</c:f>
              <c:strCache/>
            </c:strRef>
          </c:cat>
          <c:val>
            <c:numRef>
              <c:f>'Πίνακας 7'!$AI$6:$AQ$6</c:f>
              <c:numCache/>
            </c:numRef>
          </c:val>
        </c:ser>
        <c:ser>
          <c:idx val="3"/>
          <c:order val="3"/>
          <c:tx>
            <c:strRef>
              <c:f>'Πίνακας 7'!$AH$7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7'!$AI$3:$AQ$3</c:f>
              <c:strCache/>
            </c:strRef>
          </c:cat>
          <c:val>
            <c:numRef>
              <c:f>'Πίνακας 7'!$AI$7:$AQ$7</c:f>
              <c:numCache/>
            </c:numRef>
          </c:val>
        </c:ser>
        <c:ser>
          <c:idx val="4"/>
          <c:order val="4"/>
          <c:tx>
            <c:strRef>
              <c:f>'Πίνακας 7'!$AH$8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7'!$AI$3:$AQ$3</c:f>
              <c:strCache/>
            </c:strRef>
          </c:cat>
          <c:val>
            <c:numRef>
              <c:f>'Πίνακας 7'!$AI$8:$AQ$8</c:f>
              <c:numCache/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51"/>
          <c:h val="0.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Νοέμβριο του 2010 και 2011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8'!$W$9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8'!$V$10:$V$14</c:f>
              <c:strCache/>
            </c:strRef>
          </c:cat>
          <c:val>
            <c:numRef>
              <c:f>'Πινακάς 8'!$W$10:$W$14</c:f>
              <c:numCache/>
            </c:numRef>
          </c:val>
        </c:ser>
        <c:ser>
          <c:idx val="1"/>
          <c:order val="1"/>
          <c:tx>
            <c:strRef>
              <c:f>'Πινακάς 8'!$X$9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8'!$V$10:$V$14</c:f>
              <c:strCache/>
            </c:strRef>
          </c:cat>
          <c:val>
            <c:numRef>
              <c:f>'Πινακάς 8'!$X$10:$X$14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Εγγραμμένη Ανεργία κατά ηλικία κατά τον Νοέμβριο του 2010 και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4317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5270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A1">
      <selection activeCell="AE22" sqref="AE22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32" width="6.28125" style="0" customWidth="1"/>
    <col min="33" max="33" width="5.421875" style="0" customWidth="1"/>
    <col min="34" max="34" width="18.7109375" style="0" customWidth="1"/>
  </cols>
  <sheetData>
    <row r="1" spans="1:32" ht="12.75">
      <c r="A1" s="122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2:32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43" ht="13.5" thickBot="1">
      <c r="A3" s="3"/>
      <c r="B3" s="120" t="s">
        <v>0</v>
      </c>
      <c r="C3" s="123"/>
      <c r="D3" s="120" t="s">
        <v>1</v>
      </c>
      <c r="E3" s="123"/>
      <c r="F3" s="120" t="s">
        <v>2</v>
      </c>
      <c r="G3" s="121"/>
      <c r="H3" s="120" t="s">
        <v>3</v>
      </c>
      <c r="I3" s="123"/>
      <c r="J3" s="120" t="s">
        <v>4</v>
      </c>
      <c r="K3" s="124"/>
      <c r="L3" s="120" t="s">
        <v>5</v>
      </c>
      <c r="M3" s="125"/>
      <c r="N3" s="120" t="s">
        <v>21</v>
      </c>
      <c r="O3" s="123"/>
      <c r="P3" s="120" t="s">
        <v>22</v>
      </c>
      <c r="Q3" s="124"/>
      <c r="R3" s="120" t="s">
        <v>7</v>
      </c>
      <c r="S3" s="123"/>
      <c r="T3" s="120" t="s">
        <v>8</v>
      </c>
      <c r="U3" s="12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I3" s="3" t="s">
        <v>1</v>
      </c>
      <c r="AJ3" s="3" t="s">
        <v>2</v>
      </c>
      <c r="AK3" s="3" t="s">
        <v>3</v>
      </c>
      <c r="AL3" s="3" t="s">
        <v>4</v>
      </c>
      <c r="AM3" s="3" t="s">
        <v>5</v>
      </c>
      <c r="AN3" s="3" t="s">
        <v>21</v>
      </c>
      <c r="AO3" s="3" t="s">
        <v>22</v>
      </c>
      <c r="AP3" s="3" t="s">
        <v>7</v>
      </c>
      <c r="AQ3" s="3" t="s">
        <v>8</v>
      </c>
    </row>
    <row r="4" spans="1:43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31" t="s">
        <v>15</v>
      </c>
      <c r="AI4" s="39">
        <f>E6</f>
        <v>0.014586372160866848</v>
      </c>
      <c r="AJ4" s="39">
        <f>G6</f>
        <v>0.13481975411544073</v>
      </c>
      <c r="AK4" s="39">
        <f>I6</f>
        <v>0.19149822879766618</v>
      </c>
      <c r="AL4" s="39">
        <f>K6</f>
        <v>0.2392165034382163</v>
      </c>
      <c r="AM4" s="39">
        <f>M6</f>
        <v>0.21275265680350072</v>
      </c>
      <c r="AN4" s="39">
        <f>O6</f>
        <v>0.09793707022296312</v>
      </c>
      <c r="AO4" s="39">
        <f>Q6</f>
        <v>0.06668055844967702</v>
      </c>
      <c r="AP4" s="39">
        <f>S6</f>
        <v>0.03979995832465097</v>
      </c>
      <c r="AQ4" s="39">
        <f>U6</f>
        <v>0.0027088976870181286</v>
      </c>
    </row>
    <row r="5" spans="1:43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2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32" t="s">
        <v>16</v>
      </c>
      <c r="AI5" s="39">
        <f>E7</f>
        <v>0.0110803324099723</v>
      </c>
      <c r="AJ5" s="39">
        <f>G7</f>
        <v>0.1261453228212231</v>
      </c>
      <c r="AK5" s="39">
        <f>I7</f>
        <v>0.1746572910007813</v>
      </c>
      <c r="AL5" s="39">
        <f>K7</f>
        <v>0.24568506285957808</v>
      </c>
      <c r="AM5" s="39">
        <f>M7</f>
        <v>0.2012927054478301</v>
      </c>
      <c r="AN5" s="39">
        <f>O7</f>
        <v>0.10100149158320904</v>
      </c>
      <c r="AO5" s="39">
        <f>Q7</f>
        <v>0.08232118758434548</v>
      </c>
      <c r="AP5" s="39">
        <f>S7</f>
        <v>0.05518857873428511</v>
      </c>
      <c r="AQ5" s="39">
        <f>U7</f>
        <v>0.0026280275587754814</v>
      </c>
    </row>
    <row r="6" spans="1:43" ht="12.75">
      <c r="A6" s="22" t="s">
        <v>15</v>
      </c>
      <c r="B6" s="47">
        <f>D6+F6+H6+J6+L6+N6+P6+R6+T6</f>
        <v>4799</v>
      </c>
      <c r="C6" s="85">
        <f>E6+G6+I6+K6+M6+O6+Q6+S6+U6</f>
        <v>1.0000000000000002</v>
      </c>
      <c r="D6" s="104">
        <v>70</v>
      </c>
      <c r="E6" s="48">
        <f>D6/B6</f>
        <v>0.014586372160866848</v>
      </c>
      <c r="F6" s="112">
        <v>647</v>
      </c>
      <c r="G6" s="48">
        <f>F6/B6</f>
        <v>0.13481975411544073</v>
      </c>
      <c r="H6" s="113">
        <v>919</v>
      </c>
      <c r="I6" s="48">
        <f>H6/B6</f>
        <v>0.19149822879766618</v>
      </c>
      <c r="J6" s="77">
        <v>1148</v>
      </c>
      <c r="K6" s="86">
        <f>J6/B6</f>
        <v>0.2392165034382163</v>
      </c>
      <c r="L6" s="77">
        <v>1021</v>
      </c>
      <c r="M6" s="48">
        <f>L6/B6</f>
        <v>0.21275265680350072</v>
      </c>
      <c r="N6" s="117">
        <v>470</v>
      </c>
      <c r="O6" s="48">
        <f>N6/B6</f>
        <v>0.09793707022296312</v>
      </c>
      <c r="P6" s="77">
        <v>320</v>
      </c>
      <c r="Q6" s="48">
        <f>P6/B6</f>
        <v>0.06668055844967702</v>
      </c>
      <c r="R6" s="112">
        <v>191</v>
      </c>
      <c r="S6" s="48">
        <f>R6/B6</f>
        <v>0.03979995832465097</v>
      </c>
      <c r="T6" s="112">
        <v>13</v>
      </c>
      <c r="U6" s="53">
        <f>T6/B6</f>
        <v>0.0027088976870181286</v>
      </c>
      <c r="V6" s="133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131" t="s">
        <v>17</v>
      </c>
      <c r="AI6" s="39">
        <f>E8</f>
        <v>0.006788511749347258</v>
      </c>
      <c r="AJ6" s="40">
        <f>G8</f>
        <v>0.10670147954743255</v>
      </c>
      <c r="AK6" s="39">
        <f>I8</f>
        <v>0.16153176675369887</v>
      </c>
      <c r="AL6" s="39">
        <f>K8</f>
        <v>0.2330722367275892</v>
      </c>
      <c r="AM6" s="40">
        <f>M8</f>
        <v>0.202088772845953</v>
      </c>
      <c r="AN6" s="40">
        <f>O8</f>
        <v>0.11314186248912098</v>
      </c>
      <c r="AO6" s="40">
        <f>Q8</f>
        <v>0.10060922541340296</v>
      </c>
      <c r="AP6" s="40">
        <f>S8</f>
        <v>0.07206266318537859</v>
      </c>
      <c r="AQ6" s="40">
        <f>U8</f>
        <v>0.004003481288076588</v>
      </c>
    </row>
    <row r="7" spans="1:43" ht="12.75">
      <c r="A7" s="23" t="s">
        <v>16</v>
      </c>
      <c r="B7" s="13">
        <f>D7+F7+H7+J7+L7+N7+P7+R7+T7</f>
        <v>14079</v>
      </c>
      <c r="C7" s="87">
        <f aca="true" t="shared" si="0" ref="C7:C12">E7+G7+I7+K7+M7+O7+Q7+S7+U7</f>
        <v>0.9999999999999999</v>
      </c>
      <c r="D7" s="105">
        <v>156</v>
      </c>
      <c r="E7" s="27">
        <f aca="true" t="shared" si="1" ref="E7:E12">D7/B7</f>
        <v>0.0110803324099723</v>
      </c>
      <c r="F7" s="109">
        <v>1776</v>
      </c>
      <c r="G7" s="27">
        <f aca="true" t="shared" si="2" ref="G7:G12">F7/B7</f>
        <v>0.1261453228212231</v>
      </c>
      <c r="H7" s="114">
        <v>2459</v>
      </c>
      <c r="I7" s="27">
        <f aca="true" t="shared" si="3" ref="I7:I12">H7/B7</f>
        <v>0.1746572910007813</v>
      </c>
      <c r="J7" s="116">
        <v>3459</v>
      </c>
      <c r="K7" s="88">
        <f>J7/B7</f>
        <v>0.24568506285957808</v>
      </c>
      <c r="L7" s="116">
        <v>2834</v>
      </c>
      <c r="M7" s="27">
        <f>L7/B7</f>
        <v>0.2012927054478301</v>
      </c>
      <c r="N7" s="118">
        <v>1422</v>
      </c>
      <c r="O7" s="27">
        <f aca="true" t="shared" si="4" ref="O7:O12">N7/B7</f>
        <v>0.10100149158320904</v>
      </c>
      <c r="P7" s="116">
        <v>1159</v>
      </c>
      <c r="Q7" s="27">
        <f aca="true" t="shared" si="5" ref="Q7:Q12">P7/B7</f>
        <v>0.08232118758434548</v>
      </c>
      <c r="R7" s="109">
        <v>777</v>
      </c>
      <c r="S7" s="27">
        <f aca="true" t="shared" si="6" ref="S7:S12">R7/B7</f>
        <v>0.05518857873428511</v>
      </c>
      <c r="T7" s="109">
        <v>37</v>
      </c>
      <c r="U7" s="43">
        <f aca="true" t="shared" si="7" ref="U7:U12">T7/B7</f>
        <v>0.0026280275587754814</v>
      </c>
      <c r="V7" s="133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132" t="s">
        <v>18</v>
      </c>
      <c r="AI7" s="39">
        <f>E9</f>
        <v>0.0040339702760084925</v>
      </c>
      <c r="AJ7" s="39">
        <f>G9</f>
        <v>0.0653927813163482</v>
      </c>
      <c r="AK7" s="39">
        <f>I9</f>
        <v>0.12738853503184713</v>
      </c>
      <c r="AL7" s="39">
        <f>K9</f>
        <v>0.2227176220806794</v>
      </c>
      <c r="AM7" s="39">
        <f>M9</f>
        <v>0.22399150743099788</v>
      </c>
      <c r="AN7" s="39">
        <f>O9</f>
        <v>0.12484076433121019</v>
      </c>
      <c r="AO7" s="39">
        <f>Q9</f>
        <v>0.12951167728237792</v>
      </c>
      <c r="AP7" s="39">
        <f>S9</f>
        <v>0.09936305732484077</v>
      </c>
      <c r="AQ7" s="39">
        <f>U9</f>
        <v>0.002760084925690021</v>
      </c>
    </row>
    <row r="8" spans="1:43" ht="12.75">
      <c r="A8" s="22" t="s">
        <v>17</v>
      </c>
      <c r="B8" s="13">
        <f>D8+F8+H8+J8+L8+N8+P8+R8+T8</f>
        <v>5745</v>
      </c>
      <c r="C8" s="89">
        <f t="shared" si="0"/>
        <v>1</v>
      </c>
      <c r="D8" s="104">
        <v>39</v>
      </c>
      <c r="E8" s="27">
        <f t="shared" si="1"/>
        <v>0.006788511749347258</v>
      </c>
      <c r="F8" s="112">
        <v>613</v>
      </c>
      <c r="G8" s="27">
        <f t="shared" si="2"/>
        <v>0.10670147954743255</v>
      </c>
      <c r="H8" s="115">
        <v>928</v>
      </c>
      <c r="I8" s="27">
        <f t="shared" si="3"/>
        <v>0.16153176675369887</v>
      </c>
      <c r="J8" s="77">
        <v>1339</v>
      </c>
      <c r="K8" s="90">
        <f>J8/B8</f>
        <v>0.2330722367275892</v>
      </c>
      <c r="L8" s="77">
        <v>1161</v>
      </c>
      <c r="M8" s="27">
        <f>L8/B8</f>
        <v>0.202088772845953</v>
      </c>
      <c r="N8" s="117">
        <v>650</v>
      </c>
      <c r="O8" s="27">
        <f t="shared" si="4"/>
        <v>0.11314186248912098</v>
      </c>
      <c r="P8" s="77">
        <v>578</v>
      </c>
      <c r="Q8" s="27">
        <f t="shared" si="5"/>
        <v>0.10060922541340296</v>
      </c>
      <c r="R8" s="112">
        <v>414</v>
      </c>
      <c r="S8" s="27">
        <f t="shared" si="6"/>
        <v>0.07206266318537859</v>
      </c>
      <c r="T8" s="112">
        <v>23</v>
      </c>
      <c r="U8" s="43">
        <f t="shared" si="7"/>
        <v>0.004003481288076588</v>
      </c>
      <c r="V8" s="133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131" t="s">
        <v>19</v>
      </c>
      <c r="AI8" s="39">
        <f>E10</f>
        <v>0.001604492579221821</v>
      </c>
      <c r="AJ8" s="40">
        <f>G10</f>
        <v>0.06337745687926194</v>
      </c>
      <c r="AK8" s="39">
        <f>I10</f>
        <v>0.09707180104292018</v>
      </c>
      <c r="AL8" s="39">
        <f>K10</f>
        <v>0.21179302045728038</v>
      </c>
      <c r="AM8" s="40">
        <f>M10</f>
        <v>0.255515443241075</v>
      </c>
      <c r="AN8" s="40">
        <f>O10</f>
        <v>0.12876052948255115</v>
      </c>
      <c r="AO8" s="40">
        <f>Q10</f>
        <v>0.1291616526273566</v>
      </c>
      <c r="AP8" s="40">
        <f>S10</f>
        <v>0.10790212595266747</v>
      </c>
      <c r="AQ8" s="40">
        <f>U10</f>
        <v>0.0048134777376654635</v>
      </c>
    </row>
    <row r="9" spans="1:43" ht="12.75">
      <c r="A9" s="23" t="s">
        <v>18</v>
      </c>
      <c r="B9" s="13">
        <f>D9+F9+H9+J9+L9+N9+P9+R9+T9</f>
        <v>4710</v>
      </c>
      <c r="C9" s="87">
        <f t="shared" si="0"/>
        <v>0.9999999999999999</v>
      </c>
      <c r="D9" s="105">
        <v>19</v>
      </c>
      <c r="E9" s="27">
        <f t="shared" si="1"/>
        <v>0.0040339702760084925</v>
      </c>
      <c r="F9" s="109">
        <v>308</v>
      </c>
      <c r="G9" s="27">
        <f t="shared" si="2"/>
        <v>0.0653927813163482</v>
      </c>
      <c r="H9" s="114">
        <v>600</v>
      </c>
      <c r="I9" s="27">
        <f t="shared" si="3"/>
        <v>0.12738853503184713</v>
      </c>
      <c r="J9" s="116">
        <v>1049</v>
      </c>
      <c r="K9" s="88">
        <f>J9/B9</f>
        <v>0.2227176220806794</v>
      </c>
      <c r="L9" s="116">
        <v>1055</v>
      </c>
      <c r="M9" s="27">
        <f>L9/B9</f>
        <v>0.22399150743099788</v>
      </c>
      <c r="N9" s="118">
        <v>588</v>
      </c>
      <c r="O9" s="27">
        <f t="shared" si="4"/>
        <v>0.12484076433121019</v>
      </c>
      <c r="P9" s="116">
        <v>610</v>
      </c>
      <c r="Q9" s="27">
        <f t="shared" si="5"/>
        <v>0.12951167728237792</v>
      </c>
      <c r="R9" s="109">
        <v>468</v>
      </c>
      <c r="S9" s="27">
        <f t="shared" si="6"/>
        <v>0.09936305732484077</v>
      </c>
      <c r="T9" s="109">
        <v>13</v>
      </c>
      <c r="U9" s="43">
        <f t="shared" si="7"/>
        <v>0.002760084925690021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I9" s="4"/>
      <c r="AJ9" s="4"/>
      <c r="AK9" s="4"/>
      <c r="AL9" s="4"/>
      <c r="AM9" s="4"/>
      <c r="AN9" s="4"/>
      <c r="AO9" s="4"/>
      <c r="AP9" s="4"/>
      <c r="AQ9" s="4"/>
    </row>
    <row r="10" spans="1:43" ht="13.5" thickBot="1">
      <c r="A10" s="22" t="s">
        <v>19</v>
      </c>
      <c r="B10" s="38">
        <f>D10+F10+H10+J10+L10+N10+P10+R10+T10</f>
        <v>2493</v>
      </c>
      <c r="C10" s="89">
        <f>E10+G10+I10+K10+M10+O10+Q10+S10+U10</f>
        <v>1</v>
      </c>
      <c r="D10" s="104">
        <v>4</v>
      </c>
      <c r="E10" s="44">
        <f>D10/B10</f>
        <v>0.001604492579221821</v>
      </c>
      <c r="F10" s="112">
        <v>158</v>
      </c>
      <c r="G10" s="44">
        <f t="shared" si="2"/>
        <v>0.06337745687926194</v>
      </c>
      <c r="H10" s="115">
        <v>242</v>
      </c>
      <c r="I10" s="44">
        <f t="shared" si="3"/>
        <v>0.09707180104292018</v>
      </c>
      <c r="J10" s="77">
        <v>528</v>
      </c>
      <c r="K10" s="91">
        <f>J10/B10</f>
        <v>0.21179302045728038</v>
      </c>
      <c r="L10" s="77">
        <v>637</v>
      </c>
      <c r="M10" s="44">
        <f>L10/B10</f>
        <v>0.255515443241075</v>
      </c>
      <c r="N10" s="119">
        <v>321</v>
      </c>
      <c r="O10" s="44">
        <f t="shared" si="4"/>
        <v>0.12876052948255115</v>
      </c>
      <c r="P10" s="77">
        <v>322</v>
      </c>
      <c r="Q10" s="44">
        <f t="shared" si="5"/>
        <v>0.1291616526273566</v>
      </c>
      <c r="R10" s="112">
        <v>269</v>
      </c>
      <c r="S10" s="44">
        <f t="shared" si="6"/>
        <v>0.10790212595266747</v>
      </c>
      <c r="T10" s="112">
        <v>12</v>
      </c>
      <c r="U10" s="43">
        <f t="shared" si="7"/>
        <v>0.0048134777376654635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2.75">
      <c r="A11" s="20"/>
      <c r="B11" s="9"/>
      <c r="C11" s="92"/>
      <c r="D11" s="93"/>
      <c r="E11" s="26"/>
      <c r="F11" s="94"/>
      <c r="G11" s="26"/>
      <c r="H11" s="95"/>
      <c r="I11" s="45"/>
      <c r="J11" s="93"/>
      <c r="K11" s="26"/>
      <c r="L11" s="96"/>
      <c r="M11" s="26"/>
      <c r="N11" s="97"/>
      <c r="O11" s="26"/>
      <c r="P11" s="94"/>
      <c r="Q11" s="26"/>
      <c r="R11" s="96"/>
      <c r="S11" s="26"/>
      <c r="T11" s="94"/>
      <c r="U11" s="4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  <c r="AI11" s="4"/>
      <c r="AJ11" s="4"/>
      <c r="AK11" s="4"/>
      <c r="AL11" s="4"/>
      <c r="AM11" s="4"/>
      <c r="AN11" s="4"/>
      <c r="AO11" s="4"/>
      <c r="AP11" s="4"/>
      <c r="AQ11" s="4"/>
    </row>
    <row r="12" spans="1:33" ht="13.5" thickBot="1">
      <c r="A12" s="22" t="s">
        <v>20</v>
      </c>
      <c r="B12" s="9">
        <f>SUM(B6:B11)</f>
        <v>31826</v>
      </c>
      <c r="C12" s="19">
        <f t="shared" si="0"/>
        <v>1</v>
      </c>
      <c r="D12" s="17">
        <f>SUM(D6:D10)</f>
        <v>288</v>
      </c>
      <c r="E12" s="10">
        <f t="shared" si="1"/>
        <v>0.00904920505247282</v>
      </c>
      <c r="F12" s="17">
        <f>SUM(F6:F10)</f>
        <v>3502</v>
      </c>
      <c r="G12" s="10">
        <f t="shared" si="2"/>
        <v>0.11003581976999938</v>
      </c>
      <c r="H12" s="17">
        <f>SUM(H6:H10)</f>
        <v>5148</v>
      </c>
      <c r="I12" s="10">
        <f t="shared" si="3"/>
        <v>0.16175454031295167</v>
      </c>
      <c r="J12" s="17">
        <f>SUM(J6:J10)</f>
        <v>7523</v>
      </c>
      <c r="K12" s="10">
        <f>J12/B12</f>
        <v>0.2363790611449758</v>
      </c>
      <c r="L12" s="18">
        <f>SUM(L6:L10)</f>
        <v>6708</v>
      </c>
      <c r="M12" s="10">
        <f>L12/B12</f>
        <v>0.2107710676805128</v>
      </c>
      <c r="N12" s="18">
        <f>SUM(N6:N10)</f>
        <v>3451</v>
      </c>
      <c r="O12" s="10">
        <f t="shared" si="4"/>
        <v>0.10843335637529064</v>
      </c>
      <c r="P12" s="17">
        <f>SUM(P6:P10)</f>
        <v>2989</v>
      </c>
      <c r="Q12" s="10">
        <f t="shared" si="5"/>
        <v>0.09391692327028216</v>
      </c>
      <c r="R12" s="17">
        <f>SUM(R6:R10)</f>
        <v>2119</v>
      </c>
      <c r="S12" s="10">
        <f t="shared" si="6"/>
        <v>0.06658078300760385</v>
      </c>
      <c r="T12" s="28">
        <f>SUM(T6:T10)</f>
        <v>98</v>
      </c>
      <c r="U12" s="30">
        <f t="shared" si="7"/>
        <v>0.0030792433859108907</v>
      </c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1"/>
    </row>
    <row r="13" spans="1:33" ht="12.75">
      <c r="A13" s="21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15"/>
    </row>
    <row r="14" spans="1:43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20" spans="21:33" ht="12.75"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 t="s">
        <v>28</v>
      </c>
    </row>
  </sheetData>
  <sheetProtection/>
  <mergeCells count="11"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SheetLayoutView="100" zoomScalePageLayoutView="0" workbookViewId="0" topLeftCell="A1">
      <selection activeCell="T15" sqref="T15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19" width="6.140625" style="0" customWidth="1"/>
    <col min="22" max="22" width="20.00390625" style="0" customWidth="1"/>
    <col min="23" max="23" width="11.00390625" style="0" bestFit="1" customWidth="1"/>
  </cols>
  <sheetData>
    <row r="1" spans="1:19" ht="12.75">
      <c r="A1" s="122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5"/>
      <c r="Q1" s="65"/>
      <c r="R1" s="65"/>
      <c r="S1" s="65"/>
    </row>
    <row r="2" spans="1:19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>
      <c r="A3" s="2"/>
      <c r="B3" s="126" t="s">
        <v>0</v>
      </c>
      <c r="C3" s="127"/>
      <c r="D3" s="126" t="s">
        <v>1</v>
      </c>
      <c r="E3" s="128"/>
      <c r="F3" s="126" t="s">
        <v>2</v>
      </c>
      <c r="G3" s="127"/>
      <c r="H3" s="126" t="s">
        <v>3</v>
      </c>
      <c r="I3" s="128"/>
      <c r="J3" s="126" t="s">
        <v>4</v>
      </c>
      <c r="K3" s="128"/>
      <c r="L3" s="126" t="s">
        <v>5</v>
      </c>
      <c r="M3" s="127"/>
      <c r="N3" s="126" t="s">
        <v>6</v>
      </c>
      <c r="O3" s="128"/>
      <c r="P3" s="126" t="s">
        <v>7</v>
      </c>
      <c r="Q3" s="128"/>
      <c r="R3" s="126" t="s">
        <v>8</v>
      </c>
      <c r="S3" s="127"/>
    </row>
    <row r="4" spans="1:30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W4" s="33" t="s">
        <v>1</v>
      </c>
      <c r="X4" s="33" t="s">
        <v>2</v>
      </c>
      <c r="Y4" s="33" t="s">
        <v>3</v>
      </c>
      <c r="Z4" s="33" t="s">
        <v>4</v>
      </c>
      <c r="AA4" s="33" t="s">
        <v>5</v>
      </c>
      <c r="AB4" s="33" t="s">
        <v>6</v>
      </c>
      <c r="AC4" s="33" t="s">
        <v>7</v>
      </c>
      <c r="AD4" s="33" t="s">
        <v>8</v>
      </c>
    </row>
    <row r="5" spans="1:30" ht="13.5" thickBot="1">
      <c r="A5" s="35" t="s">
        <v>9</v>
      </c>
      <c r="B5" s="66">
        <f>D5+F5+H5+J5+L5+N5+P5+R5</f>
        <v>160</v>
      </c>
      <c r="C5" s="67">
        <f>B5/$B$11</f>
        <v>0.0050273361402626785</v>
      </c>
      <c r="D5" s="82">
        <v>2</v>
      </c>
      <c r="E5" s="68">
        <v>0.0072992700729927005</v>
      </c>
      <c r="F5" s="69">
        <v>7</v>
      </c>
      <c r="G5" s="68">
        <v>0.0016041065126724415</v>
      </c>
      <c r="H5" s="69">
        <v>12</v>
      </c>
      <c r="I5" s="68">
        <v>0.00205761316872428</v>
      </c>
      <c r="J5" s="69">
        <v>45</v>
      </c>
      <c r="K5" s="68">
        <v>0.006190476190476191</v>
      </c>
      <c r="L5" s="69">
        <v>30</v>
      </c>
      <c r="M5" s="68">
        <v>0.0054914881933003845</v>
      </c>
      <c r="N5" s="69">
        <v>39</v>
      </c>
      <c r="O5" s="68">
        <v>0.006827828012548441</v>
      </c>
      <c r="P5" s="108">
        <v>25</v>
      </c>
      <c r="Q5" s="68">
        <v>0.012016718913270637</v>
      </c>
      <c r="R5" s="69">
        <v>0</v>
      </c>
      <c r="S5" s="68">
        <v>0.011627906976744186</v>
      </c>
      <c r="V5">
        <v>2010</v>
      </c>
      <c r="W5" s="54">
        <f>D12</f>
        <v>257</v>
      </c>
      <c r="X5" s="55">
        <f>F12</f>
        <v>2790</v>
      </c>
      <c r="Y5" s="55">
        <f>H12</f>
        <v>3918</v>
      </c>
      <c r="Z5" s="55">
        <f>J12</f>
        <v>5871</v>
      </c>
      <c r="AA5" s="55">
        <f>L12</f>
        <v>5407</v>
      </c>
      <c r="AB5" s="55">
        <f>N12</f>
        <v>4804</v>
      </c>
      <c r="AC5" s="55">
        <f>P12</f>
        <v>1898</v>
      </c>
      <c r="AD5" s="55">
        <f>R12</f>
        <v>76</v>
      </c>
    </row>
    <row r="6" spans="1:30" ht="13.5" thickBot="1">
      <c r="A6" s="12" t="s">
        <v>10</v>
      </c>
      <c r="B6" s="13">
        <f>D6+F6+H6+J6+L6+N6+P6+R6</f>
        <v>8721</v>
      </c>
      <c r="C6" s="14">
        <f>B6/$B$11</f>
        <v>0.2740212404951926</v>
      </c>
      <c r="D6" s="83">
        <v>38</v>
      </c>
      <c r="E6" s="27">
        <v>0.12043795620437957</v>
      </c>
      <c r="F6" s="70">
        <v>420</v>
      </c>
      <c r="G6" s="27">
        <v>0.10651267244145012</v>
      </c>
      <c r="H6" s="70">
        <v>760</v>
      </c>
      <c r="I6" s="27">
        <v>0.12802926383173296</v>
      </c>
      <c r="J6" s="70">
        <v>1723</v>
      </c>
      <c r="K6" s="27">
        <v>0.21476190476190476</v>
      </c>
      <c r="L6" s="70">
        <v>2032</v>
      </c>
      <c r="M6" s="27">
        <v>0.28592348526450667</v>
      </c>
      <c r="N6" s="70">
        <v>2669</v>
      </c>
      <c r="O6" s="27">
        <v>0.3987820631112751</v>
      </c>
      <c r="P6" s="109">
        <v>1031</v>
      </c>
      <c r="Q6" s="27">
        <v>0.4723092998955068</v>
      </c>
      <c r="R6" s="70">
        <v>48</v>
      </c>
      <c r="S6" s="27">
        <v>0.46511627906976744</v>
      </c>
      <c r="V6">
        <v>2011</v>
      </c>
      <c r="W6" s="54">
        <f>D11</f>
        <v>288</v>
      </c>
      <c r="X6" s="55">
        <f>F11</f>
        <v>3502</v>
      </c>
      <c r="Y6" s="55">
        <f>H11</f>
        <v>5148</v>
      </c>
      <c r="Z6" s="55">
        <f>J11</f>
        <v>7523</v>
      </c>
      <c r="AA6" s="55">
        <f>L11</f>
        <v>6708</v>
      </c>
      <c r="AB6" s="55">
        <f>N11</f>
        <v>6440</v>
      </c>
      <c r="AC6" s="55">
        <f>P11</f>
        <v>2119</v>
      </c>
      <c r="AD6" s="55">
        <f>R11</f>
        <v>98</v>
      </c>
    </row>
    <row r="7" spans="1:19" ht="12.75">
      <c r="A7" s="12" t="s">
        <v>11</v>
      </c>
      <c r="B7" s="13">
        <f>D7+F7+H7+J7+L7+N7+P7+R7</f>
        <v>13560</v>
      </c>
      <c r="C7" s="14">
        <f>B7/$B$11</f>
        <v>0.426066737887262</v>
      </c>
      <c r="D7" s="83">
        <v>168</v>
      </c>
      <c r="E7" s="27">
        <v>0.5766423357664233</v>
      </c>
      <c r="F7" s="70">
        <v>1475</v>
      </c>
      <c r="G7" s="27">
        <v>0.4109720885466795</v>
      </c>
      <c r="H7" s="70">
        <v>1920</v>
      </c>
      <c r="I7" s="27">
        <v>0.35390946502057613</v>
      </c>
      <c r="J7" s="70">
        <v>3464</v>
      </c>
      <c r="K7" s="27">
        <v>0.4434920634920635</v>
      </c>
      <c r="L7" s="70">
        <v>3226</v>
      </c>
      <c r="M7" s="27">
        <v>0.48215266337177376</v>
      </c>
      <c r="N7" s="70">
        <v>2584</v>
      </c>
      <c r="O7" s="27">
        <v>0.40450267577043736</v>
      </c>
      <c r="P7" s="109">
        <v>684</v>
      </c>
      <c r="Q7" s="27">
        <v>0.3223615464994775</v>
      </c>
      <c r="R7" s="70">
        <v>39</v>
      </c>
      <c r="S7" s="27">
        <v>0.37209302325581395</v>
      </c>
    </row>
    <row r="8" spans="1:19" ht="12.75">
      <c r="A8" s="12" t="s">
        <v>12</v>
      </c>
      <c r="B8" s="13">
        <f>D8+F8+H8+J8+L8+N8+P8+R8</f>
        <v>3106</v>
      </c>
      <c r="C8" s="14">
        <f>B8/$B$11</f>
        <v>0.09759316282284924</v>
      </c>
      <c r="D8" s="83">
        <v>75</v>
      </c>
      <c r="E8" s="27">
        <v>0.2737226277372263</v>
      </c>
      <c r="F8" s="70">
        <v>596</v>
      </c>
      <c r="G8" s="27">
        <v>0.16618543471286493</v>
      </c>
      <c r="H8" s="70">
        <v>529</v>
      </c>
      <c r="I8" s="27">
        <v>0.10013717421124829</v>
      </c>
      <c r="J8" s="70">
        <v>717</v>
      </c>
      <c r="K8" s="27">
        <v>0.09412698412698413</v>
      </c>
      <c r="L8" s="70">
        <v>600</v>
      </c>
      <c r="M8" s="27">
        <v>0.09024345597656964</v>
      </c>
      <c r="N8" s="106">
        <v>493</v>
      </c>
      <c r="O8" s="27">
        <v>0.07750507473703636</v>
      </c>
      <c r="P8" s="109">
        <v>95</v>
      </c>
      <c r="Q8" s="27">
        <v>0.04754440961337513</v>
      </c>
      <c r="R8" s="70">
        <v>1</v>
      </c>
      <c r="S8" s="27">
        <v>0.011627906976744186</v>
      </c>
    </row>
    <row r="9" spans="1:24" ht="13.5" thickBot="1">
      <c r="A9" s="37" t="s">
        <v>30</v>
      </c>
      <c r="B9" s="38">
        <f>D9+F9+H9+J9+L9+N9+P9+R9</f>
        <v>6279</v>
      </c>
      <c r="C9" s="71">
        <f>B9/$B$11</f>
        <v>0.19729152265443348</v>
      </c>
      <c r="D9" s="84">
        <v>5</v>
      </c>
      <c r="E9" s="44">
        <v>0.021897810218978103</v>
      </c>
      <c r="F9" s="72">
        <f>364+640</f>
        <v>1004</v>
      </c>
      <c r="G9" s="44">
        <v>0.314725697786333</v>
      </c>
      <c r="H9" s="72">
        <f>449+1478</f>
        <v>1927</v>
      </c>
      <c r="I9" s="44">
        <v>0.41586648376771834</v>
      </c>
      <c r="J9" s="72">
        <f>643+931</f>
        <v>1574</v>
      </c>
      <c r="K9" s="44">
        <v>0.24142857142857144</v>
      </c>
      <c r="L9" s="72">
        <f>418+402</f>
        <v>820</v>
      </c>
      <c r="M9" s="44">
        <v>0.13618890719384955</v>
      </c>
      <c r="N9" s="107">
        <f>303+352</f>
        <v>655</v>
      </c>
      <c r="O9" s="44">
        <v>0.11238235836870271</v>
      </c>
      <c r="P9" s="110">
        <f>120+164</f>
        <v>284</v>
      </c>
      <c r="Q9" s="44">
        <v>0.14576802507836992</v>
      </c>
      <c r="R9" s="72">
        <v>10</v>
      </c>
      <c r="S9" s="44">
        <v>0.13953488372093023</v>
      </c>
      <c r="W9">
        <v>2010</v>
      </c>
      <c r="X9">
        <v>2011</v>
      </c>
    </row>
    <row r="10" spans="1:25" ht="13.5" thickBot="1">
      <c r="A10" s="8"/>
      <c r="B10" s="73"/>
      <c r="C10" s="10"/>
      <c r="D10" s="74"/>
      <c r="E10" s="75"/>
      <c r="F10" s="16"/>
      <c r="G10" s="45"/>
      <c r="H10" s="16"/>
      <c r="I10" s="26"/>
      <c r="J10" s="16"/>
      <c r="K10" s="26"/>
      <c r="L10" s="76"/>
      <c r="M10" s="26"/>
      <c r="O10" s="26"/>
      <c r="P10" s="77"/>
      <c r="Q10" s="26"/>
      <c r="R10" s="16"/>
      <c r="S10" s="26"/>
      <c r="V10" s="35" t="s">
        <v>9</v>
      </c>
      <c r="W10" s="75">
        <v>0.006572004221433368</v>
      </c>
      <c r="X10" s="36">
        <f>C5</f>
        <v>0.0050273361402626785</v>
      </c>
      <c r="Y10" s="36"/>
    </row>
    <row r="11" spans="1:25" ht="13.5" thickBot="1">
      <c r="A11" s="31" t="s">
        <v>14</v>
      </c>
      <c r="B11" s="34">
        <f>SUM(B5:B10)</f>
        <v>31826</v>
      </c>
      <c r="C11" s="78">
        <v>1</v>
      </c>
      <c r="D11" s="34">
        <f>SUM(D5:D10)</f>
        <v>288</v>
      </c>
      <c r="E11" s="57">
        <v>1</v>
      </c>
      <c r="F11" s="34">
        <f>SUM(F5:F10)</f>
        <v>3502</v>
      </c>
      <c r="G11" s="57">
        <v>1</v>
      </c>
      <c r="H11" s="34">
        <f>SUM(H5:H10)</f>
        <v>5148</v>
      </c>
      <c r="I11" s="57">
        <v>1</v>
      </c>
      <c r="J11" s="34">
        <f>SUM(J5:J10)</f>
        <v>7523</v>
      </c>
      <c r="K11" s="57">
        <v>1</v>
      </c>
      <c r="L11" s="34">
        <f>SUM(L5:L10)</f>
        <v>6708</v>
      </c>
      <c r="M11" s="57">
        <v>1</v>
      </c>
      <c r="N11" s="34">
        <f>SUM(N5:N10)</f>
        <v>6440</v>
      </c>
      <c r="O11" s="57">
        <v>1</v>
      </c>
      <c r="P11" s="34">
        <f>SUM(P5:P10)</f>
        <v>2119</v>
      </c>
      <c r="Q11" s="57">
        <v>1</v>
      </c>
      <c r="R11" s="34">
        <f>SUM(R5:R10)</f>
        <v>98</v>
      </c>
      <c r="S11" s="57">
        <v>1</v>
      </c>
      <c r="V11" s="12" t="s">
        <v>10</v>
      </c>
      <c r="W11" s="10">
        <v>0.2576513479804279</v>
      </c>
      <c r="X11" s="36">
        <f>C6</f>
        <v>0.2740212404951926</v>
      </c>
      <c r="Y11" s="14"/>
    </row>
    <row r="12" spans="1:25" ht="13.5" thickBot="1">
      <c r="A12" s="80" t="s">
        <v>33</v>
      </c>
      <c r="B12" s="99">
        <v>25021</v>
      </c>
      <c r="C12" s="100"/>
      <c r="D12" s="101">
        <v>257</v>
      </c>
      <c r="E12" s="100"/>
      <c r="F12" s="101">
        <v>2790</v>
      </c>
      <c r="G12" s="100"/>
      <c r="H12" s="102">
        <v>3918</v>
      </c>
      <c r="I12" s="100"/>
      <c r="J12" s="101">
        <v>5871</v>
      </c>
      <c r="K12" s="100"/>
      <c r="L12" s="101">
        <v>5407</v>
      </c>
      <c r="M12" s="100"/>
      <c r="N12" s="101">
        <v>4804</v>
      </c>
      <c r="O12" s="100"/>
      <c r="P12" s="101">
        <v>1898</v>
      </c>
      <c r="Q12" s="100"/>
      <c r="R12" s="99">
        <v>76</v>
      </c>
      <c r="S12" s="81"/>
      <c r="V12" s="12" t="s">
        <v>11</v>
      </c>
      <c r="W12" s="10">
        <v>0.42526144104384533</v>
      </c>
      <c r="X12" s="36">
        <f>C7</f>
        <v>0.426066737887262</v>
      </c>
      <c r="Y12" s="14"/>
    </row>
    <row r="13" spans="1:24" ht="13.5" thickBot="1">
      <c r="A13" s="31" t="s">
        <v>27</v>
      </c>
      <c r="B13" s="56">
        <f>B11-B12</f>
        <v>6805</v>
      </c>
      <c r="C13" s="57"/>
      <c r="D13" s="58">
        <f>D11-D12</f>
        <v>31</v>
      </c>
      <c r="E13" s="57"/>
      <c r="F13" s="58">
        <f aca="true" t="shared" si="0" ref="F13:R13">F11-F12</f>
        <v>712</v>
      </c>
      <c r="G13" s="57"/>
      <c r="H13" s="59">
        <f t="shared" si="0"/>
        <v>1230</v>
      </c>
      <c r="I13" s="57"/>
      <c r="J13" s="58">
        <f t="shared" si="0"/>
        <v>1652</v>
      </c>
      <c r="K13" s="57"/>
      <c r="L13" s="58">
        <f t="shared" si="0"/>
        <v>1301</v>
      </c>
      <c r="M13" s="57"/>
      <c r="N13" s="58">
        <f t="shared" si="0"/>
        <v>1636</v>
      </c>
      <c r="O13" s="57"/>
      <c r="P13" s="58">
        <f t="shared" si="0"/>
        <v>221</v>
      </c>
      <c r="Q13" s="57"/>
      <c r="R13" s="56">
        <f t="shared" si="0"/>
        <v>22</v>
      </c>
      <c r="S13" s="57"/>
      <c r="V13" s="12" t="s">
        <v>12</v>
      </c>
      <c r="W13" s="10">
        <v>0.09013719658447664</v>
      </c>
      <c r="X13" s="36">
        <f>C8</f>
        <v>0.09759316282284924</v>
      </c>
    </row>
    <row r="14" spans="1:24" ht="13.5" thickBot="1">
      <c r="A14" s="60" t="s">
        <v>26</v>
      </c>
      <c r="B14" s="61">
        <f>B13/B12</f>
        <v>0.2719715439031214</v>
      </c>
      <c r="C14" s="61"/>
      <c r="D14" s="62">
        <f>D13/D12</f>
        <v>0.12062256809338522</v>
      </c>
      <c r="E14" s="61"/>
      <c r="F14" s="62">
        <f aca="true" t="shared" si="1" ref="F14:R14">F13/F12</f>
        <v>0.25519713261648747</v>
      </c>
      <c r="G14" s="61"/>
      <c r="H14" s="63">
        <f t="shared" si="1"/>
        <v>0.31393568147013784</v>
      </c>
      <c r="I14" s="61"/>
      <c r="J14" s="62">
        <f t="shared" si="1"/>
        <v>0.2813830693237949</v>
      </c>
      <c r="K14" s="61"/>
      <c r="L14" s="62">
        <f t="shared" si="1"/>
        <v>0.24061401886443498</v>
      </c>
      <c r="M14" s="61"/>
      <c r="N14" s="62">
        <f t="shared" si="1"/>
        <v>0.3405495420482931</v>
      </c>
      <c r="O14" s="61"/>
      <c r="P14" s="62">
        <f t="shared" si="1"/>
        <v>0.11643835616438356</v>
      </c>
      <c r="Q14" s="61"/>
      <c r="R14" s="61">
        <f t="shared" si="1"/>
        <v>0.2894736842105263</v>
      </c>
      <c r="S14" s="61"/>
      <c r="V14" s="37" t="s">
        <v>13</v>
      </c>
      <c r="W14" s="111">
        <v>0.22037801016981676</v>
      </c>
      <c r="X14" s="36">
        <f>C9</f>
        <v>0.19729152265443348</v>
      </c>
    </row>
    <row r="15" spans="1:22" ht="12.7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103"/>
      <c r="V15" s="41" t="s">
        <v>25</v>
      </c>
    </row>
    <row r="16" spans="1:23" ht="12.75">
      <c r="A16" s="129"/>
      <c r="B16" s="129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V16" s="1">
        <v>2005</v>
      </c>
      <c r="W16" s="1">
        <v>2004</v>
      </c>
    </row>
    <row r="17" spans="1:26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U17" s="1" t="s">
        <v>1</v>
      </c>
      <c r="V17">
        <v>3328</v>
      </c>
      <c r="W17">
        <v>4146</v>
      </c>
      <c r="Z17" s="64" t="s">
        <v>29</v>
      </c>
    </row>
    <row r="18" spans="1:23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U18" s="1" t="s">
        <v>2</v>
      </c>
      <c r="V18">
        <v>30855</v>
      </c>
      <c r="W18">
        <v>29264</v>
      </c>
    </row>
    <row r="19" spans="1:23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U19" s="1" t="s">
        <v>3</v>
      </c>
      <c r="V19">
        <v>46148</v>
      </c>
      <c r="W19">
        <v>44589</v>
      </c>
    </row>
    <row r="20" spans="1:23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U20" s="1" t="s">
        <v>4</v>
      </c>
      <c r="V20">
        <v>92307</v>
      </c>
      <c r="W20">
        <v>90260</v>
      </c>
    </row>
    <row r="21" spans="1:23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U21" s="1" t="s">
        <v>5</v>
      </c>
      <c r="V21">
        <v>90893</v>
      </c>
      <c r="W21">
        <v>87809</v>
      </c>
    </row>
    <row r="22" spans="1:23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U22" s="1" t="s">
        <v>6</v>
      </c>
      <c r="V22">
        <v>61358</v>
      </c>
      <c r="W22">
        <v>59441</v>
      </c>
    </row>
    <row r="23" spans="1:23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U23" s="1" t="s">
        <v>7</v>
      </c>
      <c r="V23">
        <v>13124</v>
      </c>
      <c r="W23">
        <v>13129</v>
      </c>
    </row>
    <row r="24" spans="1:23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U24" s="1" t="s">
        <v>8</v>
      </c>
      <c r="V24">
        <v>10018</v>
      </c>
      <c r="W24">
        <v>9363</v>
      </c>
    </row>
    <row r="25" spans="1:23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V25">
        <f>SUM(V17:V24)</f>
        <v>348031</v>
      </c>
      <c r="W25">
        <f>SUM(W17:W24)</f>
        <v>338001</v>
      </c>
    </row>
    <row r="26" spans="1:19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</sheetData>
  <sheetProtection/>
  <mergeCells count="11">
    <mergeCell ref="A16:B16"/>
    <mergeCell ref="H3:I3"/>
    <mergeCell ref="B3:C3"/>
    <mergeCell ref="D3:E3"/>
    <mergeCell ref="F3:G3"/>
    <mergeCell ref="A1:O1"/>
    <mergeCell ref="R3:S3"/>
    <mergeCell ref="P3:Q3"/>
    <mergeCell ref="N3:O3"/>
    <mergeCell ref="J3:K3"/>
    <mergeCell ref="L3:M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2011-12-02T06:57:56Z</cp:lastPrinted>
  <dcterms:created xsi:type="dcterms:W3CDTF">2003-11-05T09:55:20Z</dcterms:created>
  <dcterms:modified xsi:type="dcterms:W3CDTF">2011-12-07T07:15:32Z</dcterms:modified>
  <cp:category/>
  <cp:version/>
  <cp:contentType/>
  <cp:contentStatus/>
</cp:coreProperties>
</file>